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Объявление" sheetId="7" r:id="rId1"/>
  </sheets>
  <definedNames>
    <definedName name="_xlnm.Print_Titles" localSheetId="0">Объявление!$A:$B,Объявление!$8:$10</definedName>
    <definedName name="_xlnm.Print_Area" localSheetId="0">Объявление!$A$1:$O$47</definedName>
  </definedNames>
  <calcPr calcId="152511"/>
</workbook>
</file>

<file path=xl/calcChain.xml><?xml version="1.0" encoding="utf-8"?>
<calcChain xmlns="http://schemas.openxmlformats.org/spreadsheetml/2006/main">
  <c r="M31" i="7" l="1"/>
  <c r="M32" i="7"/>
  <c r="M30" i="7"/>
  <c r="M24" i="7"/>
  <c r="N31" i="7" l="1"/>
  <c r="N32" i="7"/>
  <c r="N30" i="7"/>
  <c r="E47" i="7"/>
  <c r="E42" i="7"/>
  <c r="E41" i="7"/>
  <c r="E40" i="7"/>
  <c r="E44" i="7" s="1"/>
  <c r="E39" i="7"/>
  <c r="N27" i="7"/>
  <c r="M27" i="7"/>
  <c r="N26" i="7"/>
  <c r="M26" i="7"/>
  <c r="N25" i="7"/>
  <c r="M25" i="7"/>
  <c r="N24" i="7"/>
  <c r="N23" i="7"/>
  <c r="M23" i="7"/>
  <c r="N22" i="7"/>
  <c r="M22" i="7"/>
  <c r="N21" i="7"/>
  <c r="M21" i="7"/>
  <c r="M20" i="7"/>
  <c r="L20" i="7"/>
  <c r="K20" i="7"/>
  <c r="E20" i="7"/>
  <c r="N19" i="7"/>
  <c r="L19" i="7"/>
  <c r="L18" i="7" s="1"/>
  <c r="M18" i="7"/>
  <c r="K18" i="7"/>
  <c r="K28" i="7" s="1"/>
  <c r="E18" i="7"/>
  <c r="N17" i="7"/>
  <c r="M17" i="7"/>
  <c r="N16" i="7"/>
  <c r="N15" i="7"/>
  <c r="M15" i="7"/>
  <c r="N14" i="7"/>
  <c r="N13" i="7"/>
  <c r="L13" i="7"/>
  <c r="L12" i="7"/>
  <c r="K12" i="7"/>
  <c r="E12" i="7"/>
  <c r="L28" i="7" l="1"/>
  <c r="M28" i="7"/>
  <c r="M12" i="7"/>
  <c r="E28" i="7"/>
  <c r="N28" i="7" s="1"/>
</calcChain>
</file>

<file path=xl/sharedStrings.xml><?xml version="1.0" encoding="utf-8"?>
<sst xmlns="http://schemas.openxmlformats.org/spreadsheetml/2006/main" count="112" uniqueCount="94">
  <si>
    <t>ИНФОРМАЦИЯ</t>
  </si>
  <si>
    <t>субъекта естественной монополии об исполнении инвестиционной программы</t>
  </si>
  <si>
    <t>№ п/п</t>
  </si>
  <si>
    <t>Кем утверждена (дата, номер приказа)</t>
  </si>
  <si>
    <t>Годы реализации мероприятий</t>
  </si>
  <si>
    <t>Сумма инвестпрограммы, тыс. тенге</t>
  </si>
  <si>
    <t>Отчет о прибылях и убытках</t>
  </si>
  <si>
    <t>План</t>
  </si>
  <si>
    <t>Факт</t>
  </si>
  <si>
    <t>Источник инвестиций (фактическое условие)</t>
  </si>
  <si>
    <t>Отклонение</t>
  </si>
  <si>
    <t>Причины отклонения</t>
  </si>
  <si>
    <t xml:space="preserve">Исполнение, фактические параметры (показатели) мероприятия, объекта инвестиционной программы, учтенной в тарифе </t>
  </si>
  <si>
    <t>Количество в натуральном показателе</t>
  </si>
  <si>
    <t>Сумма инвестиций</t>
  </si>
  <si>
    <t>Источник инвестиций</t>
  </si>
  <si>
    <t>Наименование показателей  инвестиционной программы (проекта)</t>
  </si>
  <si>
    <t>1.1</t>
  </si>
  <si>
    <t>1.2</t>
  </si>
  <si>
    <t>2</t>
  </si>
  <si>
    <t>2.1</t>
  </si>
  <si>
    <t>3</t>
  </si>
  <si>
    <t>3.1</t>
  </si>
  <si>
    <t>3.2</t>
  </si>
  <si>
    <t>3.3</t>
  </si>
  <si>
    <t>1 ед.</t>
  </si>
  <si>
    <t>прибыль</t>
  </si>
  <si>
    <t>заемные средства</t>
  </si>
  <si>
    <t>амортизация</t>
  </si>
  <si>
    <t>прибыль, заемные средства</t>
  </si>
  <si>
    <t xml:space="preserve">ТОО "Рудненский водоканал"   </t>
  </si>
  <si>
    <t>Услуги по подаче воды по магистральным трубопроводам и распределительным сетям (питьевая вода)</t>
  </si>
  <si>
    <t>Услуги по подаче воды по магистральным трубопроводам и распределительным сетям (техническая вода)</t>
  </si>
  <si>
    <t>Совместный приказ  Департамента Агентства РК по регулированию естественных монополий по Костанайской области № 123-ОД от 8.06.2012 г. и Агентства РК по делам строительства и жилищно-коммунального хозяйства № 412 от 29.06.2012 г.</t>
  </si>
  <si>
    <t>Ремонт водопровода Д=600 мм от ПС Узловая до 3-х колодцев</t>
  </si>
  <si>
    <t>667 м</t>
  </si>
  <si>
    <t>2 ед.</t>
  </si>
  <si>
    <t>Снижение стоимости материальных ресурсов по сравнению с плановыми</t>
  </si>
  <si>
    <t>В связи с изменением стоимости оборудования по результатм открытого тендера</t>
  </si>
  <si>
    <t>Услуги по подаче воды по магистральным трубопроводам и распределительным сетям, по отводу о очистке сточных вод</t>
  </si>
  <si>
    <t>за 2014 год</t>
  </si>
  <si>
    <t>1</t>
  </si>
  <si>
    <t>Ремонт водопроводных сетей</t>
  </si>
  <si>
    <t xml:space="preserve"> Замена водопровода Д=400 мм по ул.Ленина (от ул.Качарской до с/з Рудненский)</t>
  </si>
  <si>
    <t>Ремонт водопровода Д=300 мм р-н Весовой</t>
  </si>
  <si>
    <t>Ремонт технического водопровода Д=700 мм в районе ПАТП</t>
  </si>
  <si>
    <t>Ремонт технического водопровода (внутриквартальные сети)</t>
  </si>
  <si>
    <t>1.3</t>
  </si>
  <si>
    <t>1.4</t>
  </si>
  <si>
    <t>1.5</t>
  </si>
  <si>
    <t>Ремонт канализационных сетей</t>
  </si>
  <si>
    <t>Монтаж самотечного водопровода от т.А до очистных сооружений Д=1000 мм</t>
  </si>
  <si>
    <t>Приобретение автотранспортной спецтехники и прочие основные средства</t>
  </si>
  <si>
    <t>Приобретение трактора Агромаш 30СШ (ВТЗ-30СШ)</t>
  </si>
  <si>
    <t>Приобретение вакуумной машины КО-503в на шасси ГАЗ 3309</t>
  </si>
  <si>
    <t>Приобретение автоцистерны КО-520 на базе ЗИЛ</t>
  </si>
  <si>
    <t>Приобретение автомашины КАМАЗ-65115 (самосвал г/п 15 тонн)</t>
  </si>
  <si>
    <t>Приобретение автобуса ПАЗ 32054</t>
  </si>
  <si>
    <t>Приобретение экскаватора ЕК 18-20</t>
  </si>
  <si>
    <t>Сварочный аппарат ПЭ 90-315 Turan</t>
  </si>
  <si>
    <t>3.4</t>
  </si>
  <si>
    <t>3.5</t>
  </si>
  <si>
    <t>3.6</t>
  </si>
  <si>
    <t>ИТОГО:</t>
  </si>
  <si>
    <t>амортизационные отчисления</t>
  </si>
  <si>
    <t>амортизационные отчисления, прибыль, заемные средства</t>
  </si>
  <si>
    <t xml:space="preserve">амортизационные отчисления, прибыль </t>
  </si>
  <si>
    <t>1936 м</t>
  </si>
  <si>
    <t>723 м</t>
  </si>
  <si>
    <t>728 м</t>
  </si>
  <si>
    <t>6354 м</t>
  </si>
  <si>
    <t>285 м</t>
  </si>
  <si>
    <t>Выполнено больше на 269 метров</t>
  </si>
  <si>
    <t>Увеличение стоимости материальных ресурсов по сравнению с плановыми, выполнено больше на 28 метров</t>
  </si>
  <si>
    <t>Отчет о прибылях и убытках прилагается</t>
  </si>
  <si>
    <t>в том числе:</t>
  </si>
  <si>
    <t>Услуги по отводу о очистке сточных вод</t>
  </si>
  <si>
    <t>Информация о плановых и фактических объемах предоставляемых регулируемых услуг (товаров, работ), тыс.м3</t>
  </si>
  <si>
    <t>ОТЧЕТ О ПРИБЫЛЯХ И УБЫТКАХ</t>
  </si>
  <si>
    <t>ТОО "Рудненский водоканал" за 2014 год</t>
  </si>
  <si>
    <t>2014 год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</si>
  <si>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</si>
  <si>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</si>
  <si>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</si>
  <si>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</si>
  <si>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</si>
  <si>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</si>
  <si>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</si>
  <si>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</si>
  <si>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</t>
  </si>
  <si>
    <t>Прибыль (убыток) до налогообложения</t>
  </si>
  <si>
    <t>Расходы по подоходному налогу</t>
  </si>
  <si>
    <t>Прыбыль (убыток) после налогообложения</t>
  </si>
  <si>
    <t>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</si>
</sst>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3" fontId="5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2"/>
  <sheetViews>
    <sheetView tabSelected="1" view="pageBreakPreview" topLeftCell="A28" zoomScale="85" zoomScaleNormal="71" zoomScaleSheetLayoutView="85" workbookViewId="0">
      <selection activeCell="J8" sqref="J8:M8"/>
    </sheetView>
  </sheetViews>
  <sheetFormatPr defaultRowHeight="15" x14ac:dyDescent="0.25"/>
  <cols>
    <col min="1" max="1" width="8.42578125" style="8" customWidth="1"/>
    <col min="2" max="2" width="36.28515625" style="8" customWidth="1"/>
    <col min="3" max="3" width="18.85546875" style="8" customWidth="1"/>
    <col min="4" max="4" width="12.28515625" style="8" customWidth="1"/>
    <col min="5" max="6" width="10.7109375" style="8" customWidth="1"/>
    <col min="7" max="7" width="10" style="8" customWidth="1"/>
    <col min="8" max="8" width="10.28515625" style="8" customWidth="1"/>
    <col min="9" max="9" width="16.7109375" style="8" customWidth="1"/>
    <col min="10" max="13" width="14.28515625" style="8" customWidth="1"/>
    <col min="14" max="14" width="13" style="8" customWidth="1"/>
    <col min="15" max="15" width="31" style="8" customWidth="1"/>
    <col min="16" max="16384" width="9.140625" style="8"/>
  </cols>
  <sheetData>
    <row r="2" spans="1:15" ht="15.75" x14ac:dyDescent="0.25">
      <c r="B2" s="9"/>
      <c r="C2" s="54" t="s">
        <v>0</v>
      </c>
      <c r="D2" s="54"/>
      <c r="E2" s="54"/>
      <c r="F2" s="54"/>
      <c r="G2" s="54"/>
      <c r="H2" s="54"/>
      <c r="I2" s="54"/>
      <c r="J2" s="54"/>
      <c r="K2" s="54"/>
      <c r="L2" s="54"/>
    </row>
    <row r="3" spans="1:15" ht="15.75" x14ac:dyDescent="0.25">
      <c r="B3" s="9"/>
      <c r="C3" s="54" t="s">
        <v>1</v>
      </c>
      <c r="D3" s="54"/>
      <c r="E3" s="54"/>
      <c r="F3" s="54"/>
      <c r="G3" s="54"/>
      <c r="H3" s="54"/>
      <c r="I3" s="54"/>
      <c r="J3" s="54"/>
      <c r="K3" s="54"/>
      <c r="L3" s="54"/>
    </row>
    <row r="4" spans="1:15" ht="15.75" x14ac:dyDescent="0.25">
      <c r="B4" s="9"/>
      <c r="C4" s="54" t="s">
        <v>30</v>
      </c>
      <c r="D4" s="54"/>
      <c r="E4" s="54"/>
      <c r="F4" s="54"/>
      <c r="G4" s="54"/>
      <c r="H4" s="54"/>
      <c r="I4" s="54"/>
      <c r="J4" s="54"/>
      <c r="K4" s="54"/>
      <c r="L4" s="54"/>
    </row>
    <row r="5" spans="1:15" ht="15.75" x14ac:dyDescent="0.25">
      <c r="B5" s="9"/>
      <c r="C5" s="54" t="s">
        <v>39</v>
      </c>
      <c r="D5" s="54"/>
      <c r="E5" s="54"/>
      <c r="F5" s="54"/>
      <c r="G5" s="54"/>
      <c r="H5" s="54"/>
      <c r="I5" s="54"/>
      <c r="J5" s="54"/>
      <c r="K5" s="54"/>
      <c r="L5" s="54"/>
    </row>
    <row r="6" spans="1:15" ht="15.75" x14ac:dyDescent="0.25">
      <c r="B6" s="9"/>
      <c r="C6" s="54" t="s">
        <v>40</v>
      </c>
      <c r="D6" s="54"/>
      <c r="E6" s="54"/>
      <c r="F6" s="54"/>
      <c r="G6" s="54"/>
      <c r="H6" s="54"/>
      <c r="I6" s="54"/>
      <c r="J6" s="54"/>
      <c r="K6" s="54"/>
      <c r="L6" s="54"/>
      <c r="N6" s="10"/>
    </row>
    <row r="8" spans="1:15" s="11" customFormat="1" ht="108" customHeight="1" x14ac:dyDescent="0.25">
      <c r="A8" s="49" t="s">
        <v>2</v>
      </c>
      <c r="B8" s="42" t="s">
        <v>16</v>
      </c>
      <c r="C8" s="42" t="s">
        <v>3</v>
      </c>
      <c r="D8" s="42" t="s">
        <v>4</v>
      </c>
      <c r="E8" s="42" t="s">
        <v>5</v>
      </c>
      <c r="F8" s="42" t="s">
        <v>6</v>
      </c>
      <c r="G8" s="45" t="s">
        <v>77</v>
      </c>
      <c r="H8" s="45"/>
      <c r="I8" s="42" t="s">
        <v>9</v>
      </c>
      <c r="J8" s="45" t="s">
        <v>12</v>
      </c>
      <c r="K8" s="45"/>
      <c r="L8" s="45"/>
      <c r="M8" s="45"/>
      <c r="N8" s="45" t="s">
        <v>10</v>
      </c>
      <c r="O8" s="45" t="s">
        <v>11</v>
      </c>
    </row>
    <row r="9" spans="1:15" s="12" customFormat="1" ht="26.25" customHeight="1" x14ac:dyDescent="0.25">
      <c r="A9" s="53"/>
      <c r="B9" s="43"/>
      <c r="C9" s="43"/>
      <c r="D9" s="43"/>
      <c r="E9" s="43"/>
      <c r="F9" s="43"/>
      <c r="G9" s="49" t="s">
        <v>7</v>
      </c>
      <c r="H9" s="49" t="s">
        <v>8</v>
      </c>
      <c r="I9" s="43"/>
      <c r="J9" s="42" t="s">
        <v>13</v>
      </c>
      <c r="K9" s="42" t="s">
        <v>14</v>
      </c>
      <c r="L9" s="51" t="s">
        <v>15</v>
      </c>
      <c r="M9" s="52"/>
      <c r="N9" s="45"/>
      <c r="O9" s="45"/>
    </row>
    <row r="10" spans="1:15" s="12" customFormat="1" ht="21" customHeight="1" x14ac:dyDescent="0.25">
      <c r="A10" s="50"/>
      <c r="B10" s="44"/>
      <c r="C10" s="44"/>
      <c r="D10" s="44"/>
      <c r="E10" s="44"/>
      <c r="F10" s="44"/>
      <c r="G10" s="50"/>
      <c r="H10" s="50"/>
      <c r="I10" s="44"/>
      <c r="J10" s="44"/>
      <c r="K10" s="44"/>
      <c r="L10" s="17" t="s">
        <v>28</v>
      </c>
      <c r="M10" s="17" t="s">
        <v>26</v>
      </c>
      <c r="N10" s="17"/>
      <c r="O10" s="17"/>
    </row>
    <row r="11" spans="1:15" s="12" customFormat="1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</row>
    <row r="12" spans="1:15" x14ac:dyDescent="0.25">
      <c r="A12" s="15" t="s">
        <v>41</v>
      </c>
      <c r="B12" s="16" t="s">
        <v>42</v>
      </c>
      <c r="C12" s="2"/>
      <c r="D12" s="2"/>
      <c r="E12" s="5">
        <f>SUM(E13:E17)</f>
        <v>145395</v>
      </c>
      <c r="F12" s="2"/>
      <c r="G12" s="2"/>
      <c r="H12" s="2"/>
      <c r="I12" s="2"/>
      <c r="J12" s="2"/>
      <c r="K12" s="5">
        <f>SUM(K13:K17)</f>
        <v>132923</v>
      </c>
      <c r="L12" s="5">
        <f t="shared" ref="L12:M12" si="0">SUM(L13:L17)</f>
        <v>57001</v>
      </c>
      <c r="M12" s="5">
        <f t="shared" si="0"/>
        <v>75922</v>
      </c>
      <c r="N12" s="2"/>
      <c r="O12" s="2"/>
    </row>
    <row r="13" spans="1:15" ht="52.5" customHeight="1" x14ac:dyDescent="0.25">
      <c r="A13" s="14" t="s">
        <v>17</v>
      </c>
      <c r="B13" s="4" t="s">
        <v>43</v>
      </c>
      <c r="C13" s="42" t="s">
        <v>33</v>
      </c>
      <c r="D13" s="42">
        <v>2014</v>
      </c>
      <c r="E13" s="3">
        <v>39067</v>
      </c>
      <c r="F13" s="46" t="s">
        <v>74</v>
      </c>
      <c r="G13" s="2"/>
      <c r="H13" s="2"/>
      <c r="I13" s="28" t="s">
        <v>64</v>
      </c>
      <c r="J13" s="18" t="s">
        <v>67</v>
      </c>
      <c r="K13" s="3">
        <v>42377</v>
      </c>
      <c r="L13" s="3">
        <f>K13</f>
        <v>42377</v>
      </c>
      <c r="M13" s="28"/>
      <c r="N13" s="3">
        <f>K13-E13</f>
        <v>3310</v>
      </c>
      <c r="O13" s="4" t="s">
        <v>72</v>
      </c>
    </row>
    <row r="14" spans="1:15" ht="53.25" customHeight="1" x14ac:dyDescent="0.25">
      <c r="A14" s="14" t="s">
        <v>18</v>
      </c>
      <c r="B14" s="4" t="s">
        <v>34</v>
      </c>
      <c r="C14" s="43"/>
      <c r="D14" s="43"/>
      <c r="E14" s="3">
        <v>37299</v>
      </c>
      <c r="F14" s="47"/>
      <c r="G14" s="2"/>
      <c r="H14" s="2"/>
      <c r="I14" s="28" t="s">
        <v>65</v>
      </c>
      <c r="J14" s="18" t="s">
        <v>35</v>
      </c>
      <c r="K14" s="3">
        <v>25990</v>
      </c>
      <c r="L14" s="3">
        <v>10418</v>
      </c>
      <c r="M14" s="28">
        <v>15572</v>
      </c>
      <c r="N14" s="3">
        <f t="shared" ref="N14:N17" si="1">K14-E14</f>
        <v>-11309</v>
      </c>
      <c r="O14" s="4" t="s">
        <v>37</v>
      </c>
    </row>
    <row r="15" spans="1:15" ht="49.5" customHeight="1" x14ac:dyDescent="0.25">
      <c r="A15" s="14" t="s">
        <v>47</v>
      </c>
      <c r="B15" s="4" t="s">
        <v>44</v>
      </c>
      <c r="C15" s="43"/>
      <c r="D15" s="43"/>
      <c r="E15" s="3">
        <v>11358</v>
      </c>
      <c r="F15" s="47"/>
      <c r="G15" s="2"/>
      <c r="H15" s="2"/>
      <c r="I15" s="28" t="s">
        <v>27</v>
      </c>
      <c r="J15" s="18" t="s">
        <v>68</v>
      </c>
      <c r="K15" s="3">
        <v>9853</v>
      </c>
      <c r="L15" s="3"/>
      <c r="M15" s="39">
        <f>K15</f>
        <v>9853</v>
      </c>
      <c r="N15" s="3">
        <f t="shared" si="1"/>
        <v>-1505</v>
      </c>
      <c r="O15" s="4" t="s">
        <v>37</v>
      </c>
    </row>
    <row r="16" spans="1:15" ht="59.25" customHeight="1" x14ac:dyDescent="0.25">
      <c r="A16" s="14" t="s">
        <v>48</v>
      </c>
      <c r="B16" s="4" t="s">
        <v>45</v>
      </c>
      <c r="C16" s="43"/>
      <c r="D16" s="43"/>
      <c r="E16" s="3">
        <v>35274</v>
      </c>
      <c r="F16" s="47"/>
      <c r="G16" s="2"/>
      <c r="H16" s="2"/>
      <c r="I16" s="28" t="s">
        <v>65</v>
      </c>
      <c r="J16" s="18" t="s">
        <v>69</v>
      </c>
      <c r="K16" s="3">
        <v>39224</v>
      </c>
      <c r="L16" s="3">
        <v>4206</v>
      </c>
      <c r="M16" s="28">
        <v>35018</v>
      </c>
      <c r="N16" s="3">
        <f t="shared" si="1"/>
        <v>3950</v>
      </c>
      <c r="O16" s="4" t="s">
        <v>73</v>
      </c>
    </row>
    <row r="17" spans="1:15" ht="45" x14ac:dyDescent="0.25">
      <c r="A17" s="14" t="s">
        <v>49</v>
      </c>
      <c r="B17" s="4" t="s">
        <v>46</v>
      </c>
      <c r="C17" s="43"/>
      <c r="D17" s="43"/>
      <c r="E17" s="3">
        <v>22397</v>
      </c>
      <c r="F17" s="47"/>
      <c r="G17" s="2"/>
      <c r="H17" s="2"/>
      <c r="I17" s="28" t="s">
        <v>27</v>
      </c>
      <c r="J17" s="18" t="s">
        <v>70</v>
      </c>
      <c r="K17" s="3">
        <v>15479</v>
      </c>
      <c r="L17" s="3"/>
      <c r="M17" s="39">
        <f>K17</f>
        <v>15479</v>
      </c>
      <c r="N17" s="3">
        <f t="shared" si="1"/>
        <v>-6918</v>
      </c>
      <c r="O17" s="4" t="s">
        <v>37</v>
      </c>
    </row>
    <row r="18" spans="1:15" x14ac:dyDescent="0.25">
      <c r="A18" s="15" t="s">
        <v>19</v>
      </c>
      <c r="B18" s="7" t="s">
        <v>50</v>
      </c>
      <c r="C18" s="43"/>
      <c r="D18" s="43"/>
      <c r="E18" s="5">
        <f>E19</f>
        <v>26015</v>
      </c>
      <c r="F18" s="47"/>
      <c r="G18" s="2"/>
      <c r="H18" s="2"/>
      <c r="I18" s="28"/>
      <c r="J18" s="2"/>
      <c r="K18" s="5">
        <f>K19</f>
        <v>23711</v>
      </c>
      <c r="L18" s="5">
        <f t="shared" ref="L18:M18" si="2">L19</f>
        <v>23711</v>
      </c>
      <c r="M18" s="5">
        <f t="shared" si="2"/>
        <v>0</v>
      </c>
      <c r="N18" s="3"/>
      <c r="O18" s="2"/>
    </row>
    <row r="19" spans="1:15" ht="49.5" customHeight="1" x14ac:dyDescent="0.25">
      <c r="A19" s="14" t="s">
        <v>20</v>
      </c>
      <c r="B19" s="4" t="s">
        <v>51</v>
      </c>
      <c r="C19" s="43"/>
      <c r="D19" s="43"/>
      <c r="E19" s="3">
        <v>26015</v>
      </c>
      <c r="F19" s="47"/>
      <c r="G19" s="2"/>
      <c r="H19" s="2"/>
      <c r="I19" s="28" t="s">
        <v>64</v>
      </c>
      <c r="J19" s="18" t="s">
        <v>71</v>
      </c>
      <c r="K19" s="3">
        <v>23711</v>
      </c>
      <c r="L19" s="3">
        <f>K19</f>
        <v>23711</v>
      </c>
      <c r="M19" s="28"/>
      <c r="N19" s="3">
        <f t="shared" ref="N19" si="3">K19-E19</f>
        <v>-2304</v>
      </c>
      <c r="O19" s="4" t="s">
        <v>37</v>
      </c>
    </row>
    <row r="20" spans="1:15" ht="42.75" x14ac:dyDescent="0.25">
      <c r="A20" s="15" t="s">
        <v>21</v>
      </c>
      <c r="B20" s="7" t="s">
        <v>52</v>
      </c>
      <c r="C20" s="43"/>
      <c r="D20" s="43"/>
      <c r="E20" s="1">
        <f>SUM(E21:E27)</f>
        <v>35707</v>
      </c>
      <c r="F20" s="47"/>
      <c r="G20" s="2"/>
      <c r="H20" s="2"/>
      <c r="I20" s="28"/>
      <c r="J20" s="2"/>
      <c r="K20" s="1">
        <f>SUM(K21:K27)</f>
        <v>61418.642857142855</v>
      </c>
      <c r="L20" s="1">
        <f t="shared" ref="L20:M20" si="4">SUM(L21:L27)</f>
        <v>8986</v>
      </c>
      <c r="M20" s="1">
        <f t="shared" si="4"/>
        <v>52432.642857142855</v>
      </c>
      <c r="N20" s="2"/>
      <c r="O20" s="2"/>
    </row>
    <row r="21" spans="1:15" ht="45" x14ac:dyDescent="0.25">
      <c r="A21" s="14" t="s">
        <v>22</v>
      </c>
      <c r="B21" s="4" t="s">
        <v>53</v>
      </c>
      <c r="C21" s="43"/>
      <c r="D21" s="43"/>
      <c r="E21" s="3">
        <v>4686</v>
      </c>
      <c r="F21" s="47"/>
      <c r="G21" s="2"/>
      <c r="H21" s="2"/>
      <c r="I21" s="28" t="s">
        <v>64</v>
      </c>
      <c r="J21" s="18" t="s">
        <v>25</v>
      </c>
      <c r="K21" s="3">
        <v>4330</v>
      </c>
      <c r="L21" s="3">
        <v>1299</v>
      </c>
      <c r="M21" s="40">
        <f>K21-L21</f>
        <v>3031</v>
      </c>
      <c r="N21" s="3">
        <f t="shared" ref="N21:N32" si="5">K21-E21</f>
        <v>-356</v>
      </c>
      <c r="O21" s="4" t="s">
        <v>38</v>
      </c>
    </row>
    <row r="22" spans="1:15" ht="53.25" customHeight="1" x14ac:dyDescent="0.25">
      <c r="A22" s="14" t="s">
        <v>23</v>
      </c>
      <c r="B22" s="4" t="s">
        <v>54</v>
      </c>
      <c r="C22" s="43"/>
      <c r="D22" s="43"/>
      <c r="E22" s="3">
        <v>4702</v>
      </c>
      <c r="F22" s="47"/>
      <c r="G22" s="2"/>
      <c r="H22" s="2"/>
      <c r="I22" s="28" t="s">
        <v>66</v>
      </c>
      <c r="J22" s="18" t="s">
        <v>25</v>
      </c>
      <c r="K22" s="3">
        <v>6920</v>
      </c>
      <c r="L22" s="3">
        <v>2076</v>
      </c>
      <c r="M22" s="40">
        <f>K22-L22</f>
        <v>4844</v>
      </c>
      <c r="N22" s="3">
        <f t="shared" si="5"/>
        <v>2218</v>
      </c>
      <c r="O22" s="4" t="s">
        <v>38</v>
      </c>
    </row>
    <row r="23" spans="1:15" ht="43.5" customHeight="1" x14ac:dyDescent="0.25">
      <c r="A23" s="14" t="s">
        <v>24</v>
      </c>
      <c r="B23" s="4" t="s">
        <v>55</v>
      </c>
      <c r="C23" s="43"/>
      <c r="D23" s="43"/>
      <c r="E23" s="3">
        <v>11517</v>
      </c>
      <c r="F23" s="47"/>
      <c r="G23" s="2"/>
      <c r="H23" s="2"/>
      <c r="I23" s="28" t="s">
        <v>29</v>
      </c>
      <c r="J23" s="18" t="s">
        <v>36</v>
      </c>
      <c r="K23" s="3">
        <v>16875</v>
      </c>
      <c r="L23" s="3">
        <v>5062</v>
      </c>
      <c r="M23" s="40">
        <f>K23-L23</f>
        <v>11813</v>
      </c>
      <c r="N23" s="3">
        <f t="shared" si="5"/>
        <v>5358</v>
      </c>
      <c r="O23" s="4" t="s">
        <v>38</v>
      </c>
    </row>
    <row r="24" spans="1:15" ht="45" x14ac:dyDescent="0.25">
      <c r="A24" s="14" t="s">
        <v>60</v>
      </c>
      <c r="B24" s="4" t="s">
        <v>56</v>
      </c>
      <c r="C24" s="43"/>
      <c r="D24" s="43"/>
      <c r="E24" s="3">
        <v>9998</v>
      </c>
      <c r="F24" s="47"/>
      <c r="G24" s="2"/>
      <c r="H24" s="2"/>
      <c r="I24" s="28" t="s">
        <v>27</v>
      </c>
      <c r="J24" s="18" t="s">
        <v>25</v>
      </c>
      <c r="K24" s="3">
        <v>9419.6428571428569</v>
      </c>
      <c r="L24" s="3">
        <v>549</v>
      </c>
      <c r="M24" s="40">
        <f>K24-L24</f>
        <v>8870.6428571428569</v>
      </c>
      <c r="N24" s="3">
        <f t="shared" si="5"/>
        <v>-578.35714285714312</v>
      </c>
      <c r="O24" s="4" t="s">
        <v>38</v>
      </c>
    </row>
    <row r="25" spans="1:15" ht="45" x14ac:dyDescent="0.25">
      <c r="A25" s="14" t="s">
        <v>61</v>
      </c>
      <c r="B25" s="4" t="s">
        <v>57</v>
      </c>
      <c r="C25" s="43"/>
      <c r="D25" s="43"/>
      <c r="E25" s="3">
        <v>4804</v>
      </c>
      <c r="F25" s="47"/>
      <c r="G25" s="2"/>
      <c r="H25" s="2"/>
      <c r="I25" s="28" t="s">
        <v>27</v>
      </c>
      <c r="J25" s="18" t="s">
        <v>25</v>
      </c>
      <c r="K25" s="3">
        <v>5134</v>
      </c>
      <c r="L25" s="3"/>
      <c r="M25" s="39">
        <f>K25</f>
        <v>5134</v>
      </c>
      <c r="N25" s="3">
        <f t="shared" si="5"/>
        <v>330</v>
      </c>
      <c r="O25" s="4" t="s">
        <v>38</v>
      </c>
    </row>
    <row r="26" spans="1:15" ht="24.75" customHeight="1" x14ac:dyDescent="0.25">
      <c r="A26" s="14" t="s">
        <v>62</v>
      </c>
      <c r="B26" s="4" t="s">
        <v>58</v>
      </c>
      <c r="C26" s="43"/>
      <c r="D26" s="43"/>
      <c r="E26" s="3"/>
      <c r="F26" s="47"/>
      <c r="G26" s="2"/>
      <c r="H26" s="2"/>
      <c r="I26" s="28"/>
      <c r="J26" s="18" t="s">
        <v>25</v>
      </c>
      <c r="K26" s="3">
        <v>17366</v>
      </c>
      <c r="L26" s="3"/>
      <c r="M26" s="39">
        <f>K26</f>
        <v>17366</v>
      </c>
      <c r="N26" s="3">
        <f t="shared" si="5"/>
        <v>17366</v>
      </c>
      <c r="O26" s="4"/>
    </row>
    <row r="27" spans="1:15" ht="24.75" customHeight="1" x14ac:dyDescent="0.25">
      <c r="A27" s="14" t="s">
        <v>93</v>
      </c>
      <c r="B27" s="4" t="s">
        <v>59</v>
      </c>
      <c r="C27" s="44"/>
      <c r="D27" s="44"/>
      <c r="E27" s="3"/>
      <c r="F27" s="48"/>
      <c r="G27" s="2"/>
      <c r="H27" s="2"/>
      <c r="I27" s="28"/>
      <c r="J27" s="18" t="s">
        <v>25</v>
      </c>
      <c r="K27" s="3">
        <v>1374</v>
      </c>
      <c r="L27" s="3"/>
      <c r="M27" s="39">
        <f>K27</f>
        <v>1374</v>
      </c>
      <c r="N27" s="3">
        <f t="shared" si="5"/>
        <v>1374</v>
      </c>
      <c r="O27" s="4"/>
    </row>
    <row r="28" spans="1:15" s="27" customFormat="1" ht="29.25" customHeight="1" x14ac:dyDescent="0.2">
      <c r="A28" s="15"/>
      <c r="B28" s="7" t="s">
        <v>63</v>
      </c>
      <c r="C28" s="1"/>
      <c r="D28" s="1"/>
      <c r="E28" s="1">
        <f>E20+E18+E12</f>
        <v>207117</v>
      </c>
      <c r="F28" s="25"/>
      <c r="G28" s="25"/>
      <c r="H28" s="25"/>
      <c r="I28" s="26"/>
      <c r="J28" s="6"/>
      <c r="K28" s="1">
        <f>K20+K18+K12</f>
        <v>218052.64285714284</v>
      </c>
      <c r="L28" s="1">
        <f t="shared" ref="L28:M28" si="6">L20+L18+L12</f>
        <v>89698</v>
      </c>
      <c r="M28" s="1">
        <f t="shared" si="6"/>
        <v>128354.64285714286</v>
      </c>
      <c r="N28" s="1">
        <f t="shared" si="5"/>
        <v>10935.642857142841</v>
      </c>
      <c r="O28" s="7"/>
    </row>
    <row r="29" spans="1:15" s="27" customFormat="1" ht="13.5" customHeight="1" x14ac:dyDescent="0.2">
      <c r="A29" s="15"/>
      <c r="B29" s="26" t="s">
        <v>75</v>
      </c>
      <c r="C29" s="1"/>
      <c r="D29" s="1"/>
      <c r="E29" s="1"/>
      <c r="F29" s="25"/>
      <c r="G29" s="25"/>
      <c r="H29" s="25"/>
      <c r="I29" s="26"/>
      <c r="J29" s="6"/>
      <c r="K29" s="1"/>
      <c r="L29" s="1"/>
      <c r="M29" s="26"/>
      <c r="N29" s="1"/>
      <c r="O29" s="7"/>
    </row>
    <row r="30" spans="1:15" s="27" customFormat="1" ht="61.5" customHeight="1" x14ac:dyDescent="0.2">
      <c r="A30" s="15"/>
      <c r="B30" s="7" t="s">
        <v>31</v>
      </c>
      <c r="C30" s="1"/>
      <c r="D30" s="1"/>
      <c r="E30" s="1">
        <v>108434</v>
      </c>
      <c r="F30" s="25"/>
      <c r="G30" s="1">
        <v>16386</v>
      </c>
      <c r="H30" s="1">
        <v>17053</v>
      </c>
      <c r="I30" s="26"/>
      <c r="J30" s="6"/>
      <c r="K30" s="1">
        <v>114847</v>
      </c>
      <c r="L30" s="1">
        <v>52795</v>
      </c>
      <c r="M30" s="41">
        <f>K30-L30</f>
        <v>62052</v>
      </c>
      <c r="N30" s="1">
        <f t="shared" si="5"/>
        <v>6413</v>
      </c>
      <c r="O30" s="7"/>
    </row>
    <row r="31" spans="1:15" s="27" customFormat="1" ht="61.5" customHeight="1" x14ac:dyDescent="0.2">
      <c r="A31" s="15"/>
      <c r="B31" s="7" t="s">
        <v>32</v>
      </c>
      <c r="C31" s="1"/>
      <c r="D31" s="1"/>
      <c r="E31" s="1">
        <v>60885</v>
      </c>
      <c r="F31" s="25"/>
      <c r="G31" s="1">
        <v>9861</v>
      </c>
      <c r="H31" s="1">
        <v>9881</v>
      </c>
      <c r="I31" s="26"/>
      <c r="J31" s="6"/>
      <c r="K31" s="1">
        <v>61482</v>
      </c>
      <c r="L31" s="1">
        <v>4206</v>
      </c>
      <c r="M31" s="41">
        <f t="shared" ref="M31:M32" si="7">K31-L31</f>
        <v>57276</v>
      </c>
      <c r="N31" s="1">
        <f t="shared" si="5"/>
        <v>597</v>
      </c>
      <c r="O31" s="7"/>
    </row>
    <row r="32" spans="1:15" s="27" customFormat="1" ht="29.25" customHeight="1" x14ac:dyDescent="0.2">
      <c r="A32" s="15"/>
      <c r="B32" s="7" t="s">
        <v>76</v>
      </c>
      <c r="C32" s="1"/>
      <c r="D32" s="1"/>
      <c r="E32" s="1">
        <v>37798</v>
      </c>
      <c r="F32" s="25"/>
      <c r="G32" s="1">
        <v>9793</v>
      </c>
      <c r="H32" s="1">
        <v>10083</v>
      </c>
      <c r="I32" s="26"/>
      <c r="J32" s="6"/>
      <c r="K32" s="1">
        <v>41724</v>
      </c>
      <c r="L32" s="1">
        <v>32697</v>
      </c>
      <c r="M32" s="41">
        <f t="shared" si="7"/>
        <v>9027</v>
      </c>
      <c r="N32" s="1">
        <f t="shared" si="5"/>
        <v>3926</v>
      </c>
      <c r="O32" s="7"/>
    </row>
    <row r="33" spans="1:15" ht="19.5" customHeight="1" x14ac:dyDescent="0.25">
      <c r="A33" s="19"/>
      <c r="B33" s="20"/>
      <c r="C33" s="21"/>
      <c r="D33" s="21"/>
      <c r="E33" s="21"/>
      <c r="F33" s="22"/>
      <c r="G33" s="21"/>
      <c r="H33" s="21"/>
      <c r="I33" s="23"/>
      <c r="J33" s="24"/>
      <c r="K33" s="21"/>
      <c r="L33" s="21"/>
      <c r="M33" s="23"/>
      <c r="N33" s="21"/>
      <c r="O33" s="20"/>
    </row>
    <row r="34" spans="1:15" s="37" customFormat="1" ht="29.25" customHeight="1" x14ac:dyDescent="0.25">
      <c r="A34" s="72" t="s">
        <v>78</v>
      </c>
      <c r="B34" s="72"/>
      <c r="C34" s="72"/>
      <c r="D34" s="72"/>
      <c r="E34" s="72"/>
      <c r="F34" s="72"/>
      <c r="G34" s="38"/>
      <c r="H34" s="38"/>
      <c r="I34" s="38"/>
      <c r="J34" s="38"/>
      <c r="K34" s="38"/>
      <c r="L34" s="38"/>
      <c r="M34" s="36"/>
      <c r="N34" s="35"/>
    </row>
    <row r="35" spans="1:15" s="37" customFormat="1" ht="29.25" customHeight="1" x14ac:dyDescent="0.25">
      <c r="A35" s="73" t="s">
        <v>79</v>
      </c>
      <c r="B35" s="73"/>
      <c r="C35" s="73"/>
      <c r="D35" s="73"/>
      <c r="E35" s="73"/>
      <c r="F35" s="73"/>
      <c r="G35" s="38"/>
      <c r="H35" s="38"/>
      <c r="I35" s="38"/>
      <c r="J35" s="38"/>
      <c r="K35" s="38"/>
      <c r="L35" s="38"/>
      <c r="M35" s="36"/>
      <c r="N35" s="35"/>
    </row>
    <row r="36" spans="1:15" s="27" customFormat="1" ht="29.25" customHeight="1" x14ac:dyDescent="0.2">
      <c r="A36" s="55" t="s">
        <v>81</v>
      </c>
      <c r="B36" s="56"/>
      <c r="C36" s="56"/>
      <c r="D36" s="57"/>
      <c r="E36" s="58" t="s">
        <v>80</v>
      </c>
      <c r="F36" s="59"/>
      <c r="G36" s="34"/>
      <c r="H36" s="34"/>
      <c r="I36" s="33"/>
      <c r="J36" s="34"/>
      <c r="K36" s="31"/>
      <c r="L36" s="33"/>
      <c r="M36" s="31"/>
      <c r="N36" s="30"/>
    </row>
    <row r="37" spans="1:15" s="27" customFormat="1" ht="15" customHeight="1" x14ac:dyDescent="0.2">
      <c r="A37" s="65" t="s">
        <v>82</v>
      </c>
      <c r="B37" s="66"/>
      <c r="C37" s="66"/>
      <c r="D37" s="67"/>
      <c r="E37" s="68">
        <v>1833853</v>
      </c>
      <c r="F37" s="69"/>
      <c r="G37" s="34"/>
      <c r="H37" s="34"/>
      <c r="I37" s="33"/>
      <c r="J37" s="34"/>
      <c r="K37" s="31"/>
      <c r="L37" s="33"/>
      <c r="M37" s="31"/>
      <c r="N37" s="30"/>
    </row>
    <row r="38" spans="1:15" s="27" customFormat="1" ht="15" customHeight="1" x14ac:dyDescent="0.2">
      <c r="A38" s="65" t="s">
        <v>83</v>
      </c>
      <c r="B38" s="66"/>
      <c r="C38" s="66"/>
      <c r="D38" s="67"/>
      <c r="E38" s="68">
        <v>1371405</v>
      </c>
      <c r="F38" s="69"/>
      <c r="G38" s="34"/>
      <c r="H38" s="34"/>
      <c r="I38" s="33"/>
      <c r="J38" s="34"/>
      <c r="K38" s="31"/>
      <c r="L38" s="33"/>
      <c r="M38" s="31"/>
      <c r="N38" s="30"/>
    </row>
    <row r="39" spans="1:15" s="27" customFormat="1" ht="15" customHeight="1" x14ac:dyDescent="0.2">
      <c r="A39" s="60" t="s">
        <v>84</v>
      </c>
      <c r="B39" s="61"/>
      <c r="C39" s="61"/>
      <c r="D39" s="62"/>
      <c r="E39" s="58">
        <f>E37-E38</f>
        <v>462448</v>
      </c>
      <c r="F39" s="59"/>
      <c r="G39" s="34"/>
      <c r="H39" s="34"/>
      <c r="I39" s="33"/>
      <c r="J39" s="34"/>
      <c r="K39" s="31"/>
      <c r="L39" s="33"/>
      <c r="M39" s="31"/>
      <c r="N39" s="30"/>
    </row>
    <row r="40" spans="1:15" s="27" customFormat="1" ht="15" customHeight="1" x14ac:dyDescent="0.2">
      <c r="A40" s="63" t="s">
        <v>85</v>
      </c>
      <c r="B40" s="63"/>
      <c r="C40" s="63"/>
      <c r="D40" s="63"/>
      <c r="E40" s="64">
        <f>-42387</f>
        <v>-42387</v>
      </c>
      <c r="F40" s="64"/>
      <c r="G40" s="34"/>
      <c r="H40" s="34"/>
      <c r="I40" s="33"/>
      <c r="J40" s="34"/>
      <c r="K40" s="31"/>
      <c r="L40" s="33"/>
      <c r="M40" s="31"/>
      <c r="N40" s="30"/>
    </row>
    <row r="41" spans="1:15" s="27" customFormat="1" ht="15" customHeight="1" x14ac:dyDescent="0.2">
      <c r="A41" s="63" t="s">
        <v>86</v>
      </c>
      <c r="B41" s="63"/>
      <c r="C41" s="63"/>
      <c r="D41" s="63"/>
      <c r="E41" s="64">
        <f>-54628</f>
        <v>-54628</v>
      </c>
      <c r="F41" s="64"/>
      <c r="G41" s="34"/>
      <c r="H41" s="34"/>
      <c r="I41" s="33"/>
      <c r="J41" s="34"/>
      <c r="K41" s="31"/>
      <c r="L41" s="33"/>
      <c r="M41" s="31"/>
      <c r="N41" s="30"/>
    </row>
    <row r="42" spans="1:15" s="27" customFormat="1" ht="15" customHeight="1" x14ac:dyDescent="0.2">
      <c r="A42" s="63" t="s">
        <v>87</v>
      </c>
      <c r="B42" s="63"/>
      <c r="C42" s="63"/>
      <c r="D42" s="63"/>
      <c r="E42" s="64">
        <f>-54695</f>
        <v>-54695</v>
      </c>
      <c r="F42" s="64"/>
      <c r="G42" s="34"/>
      <c r="H42" s="34"/>
      <c r="I42" s="33"/>
      <c r="J42" s="34"/>
      <c r="K42" s="31"/>
      <c r="L42" s="33"/>
      <c r="M42" s="31"/>
      <c r="N42" s="30"/>
    </row>
    <row r="43" spans="1:15" s="27" customFormat="1" ht="15" customHeight="1" x14ac:dyDescent="0.2">
      <c r="A43" s="63" t="s">
        <v>88</v>
      </c>
      <c r="B43" s="63"/>
      <c r="C43" s="63"/>
      <c r="D43" s="63"/>
      <c r="E43" s="64">
        <v>4845</v>
      </c>
      <c r="F43" s="64"/>
      <c r="G43" s="34"/>
      <c r="H43" s="34"/>
      <c r="I43" s="33"/>
      <c r="J43" s="34"/>
      <c r="K43" s="31"/>
      <c r="L43" s="33"/>
      <c r="M43" s="31"/>
      <c r="N43" s="30"/>
    </row>
    <row r="44" spans="1:15" s="27" customFormat="1" ht="15" customHeight="1" x14ac:dyDescent="0.2">
      <c r="A44" s="70" t="s">
        <v>89</v>
      </c>
      <c r="B44" s="70"/>
      <c r="C44" s="70"/>
      <c r="D44" s="70"/>
      <c r="E44" s="71">
        <f>E40+E41+E42+E43+E39</f>
        <v>315583</v>
      </c>
      <c r="F44" s="71"/>
      <c r="G44" s="34"/>
      <c r="H44" s="34"/>
      <c r="I44" s="33"/>
      <c r="J44" s="34"/>
      <c r="K44" s="31"/>
      <c r="L44" s="33"/>
      <c r="M44" s="31"/>
      <c r="N44" s="30"/>
    </row>
    <row r="45" spans="1:15" s="27" customFormat="1" ht="15" customHeight="1" x14ac:dyDescent="0.2">
      <c r="A45" s="70" t="s">
        <v>90</v>
      </c>
      <c r="B45" s="70"/>
      <c r="C45" s="70"/>
      <c r="D45" s="70"/>
      <c r="E45" s="71">
        <v>315583</v>
      </c>
      <c r="F45" s="71"/>
      <c r="G45" s="34"/>
      <c r="H45" s="34"/>
      <c r="I45" s="33"/>
      <c r="J45" s="34"/>
      <c r="K45" s="31"/>
      <c r="L45" s="33"/>
      <c r="M45" s="31"/>
      <c r="N45" s="30"/>
    </row>
    <row r="46" spans="1:15" s="27" customFormat="1" ht="15" customHeight="1" x14ac:dyDescent="0.2">
      <c r="A46" s="63" t="s">
        <v>91</v>
      </c>
      <c r="B46" s="63"/>
      <c r="C46" s="63"/>
      <c r="D46" s="63"/>
      <c r="E46" s="64">
        <v>71666</v>
      </c>
      <c r="F46" s="64"/>
      <c r="G46" s="34"/>
      <c r="H46" s="34"/>
      <c r="I46" s="33"/>
      <c r="J46" s="34"/>
      <c r="K46" s="31"/>
      <c r="L46" s="33"/>
      <c r="M46" s="31"/>
      <c r="N46" s="30"/>
    </row>
    <row r="47" spans="1:15" s="27" customFormat="1" ht="15" customHeight="1" x14ac:dyDescent="0.2">
      <c r="A47" s="70" t="s">
        <v>92</v>
      </c>
      <c r="B47" s="70"/>
      <c r="C47" s="70"/>
      <c r="D47" s="70"/>
      <c r="E47" s="71">
        <f>E45-E46</f>
        <v>243917</v>
      </c>
      <c r="F47" s="71"/>
      <c r="G47" s="34"/>
      <c r="H47" s="34"/>
      <c r="I47" s="33"/>
      <c r="J47" s="34"/>
      <c r="K47" s="31"/>
      <c r="L47" s="33"/>
      <c r="M47" s="31"/>
      <c r="N47" s="30"/>
    </row>
    <row r="48" spans="1:15" s="27" customFormat="1" ht="29.25" customHeight="1" x14ac:dyDescent="0.2">
      <c r="A48" s="29"/>
      <c r="B48" s="30"/>
      <c r="C48" s="31"/>
      <c r="D48" s="31"/>
      <c r="E48" s="31"/>
      <c r="F48" s="32"/>
      <c r="G48" s="32"/>
      <c r="H48" s="32"/>
      <c r="I48" s="33"/>
      <c r="J48" s="34"/>
      <c r="K48" s="31"/>
      <c r="L48" s="33"/>
      <c r="M48" s="31"/>
      <c r="N48" s="30"/>
    </row>
    <row r="49" spans="1:14" s="27" customFormat="1" ht="29.25" customHeight="1" x14ac:dyDescent="0.2">
      <c r="A49" s="29"/>
      <c r="B49" s="30"/>
      <c r="C49" s="31"/>
      <c r="D49" s="31"/>
      <c r="E49" s="31"/>
      <c r="F49" s="32"/>
      <c r="G49" s="32"/>
      <c r="H49" s="32"/>
      <c r="I49" s="33"/>
      <c r="J49" s="34"/>
      <c r="K49" s="31"/>
      <c r="L49" s="33"/>
      <c r="M49" s="31"/>
      <c r="N49" s="30"/>
    </row>
    <row r="50" spans="1:14" s="27" customFormat="1" ht="29.25" customHeight="1" x14ac:dyDescent="0.2">
      <c r="A50" s="29"/>
      <c r="B50" s="30"/>
      <c r="C50" s="31"/>
      <c r="D50" s="31"/>
      <c r="E50" s="31"/>
      <c r="F50" s="32"/>
      <c r="G50" s="32"/>
      <c r="H50" s="32"/>
      <c r="I50" s="33"/>
      <c r="J50" s="34"/>
      <c r="K50" s="31"/>
      <c r="L50" s="33"/>
      <c r="M50" s="31"/>
      <c r="N50" s="30"/>
    </row>
    <row r="51" spans="1:14" s="27" customFormat="1" ht="29.25" customHeight="1" x14ac:dyDescent="0.2">
      <c r="A51" s="29"/>
      <c r="B51" s="30"/>
      <c r="C51" s="31"/>
      <c r="D51" s="31"/>
      <c r="E51" s="31"/>
      <c r="F51" s="32"/>
      <c r="G51" s="32"/>
      <c r="H51" s="32"/>
      <c r="I51" s="33"/>
      <c r="J51" s="34"/>
      <c r="K51" s="31"/>
      <c r="L51" s="33"/>
      <c r="M51" s="31"/>
      <c r="N51" s="30"/>
    </row>
    <row r="52" spans="1:14" s="27" customFormat="1" ht="29.25" customHeight="1" x14ac:dyDescent="0.2">
      <c r="A52" s="29"/>
      <c r="B52" s="30"/>
      <c r="C52" s="31"/>
      <c r="D52" s="31"/>
      <c r="E52" s="31"/>
      <c r="F52" s="32"/>
      <c r="G52" s="32"/>
      <c r="H52" s="32"/>
      <c r="I52" s="33"/>
      <c r="J52" s="34"/>
      <c r="K52" s="31"/>
      <c r="L52" s="33"/>
      <c r="M52" s="31"/>
      <c r="N52" s="30"/>
    </row>
  </sheetData>
  <mergeCells count="50">
    <mergeCell ref="A34:F34"/>
    <mergeCell ref="A35:F35"/>
    <mergeCell ref="O8:O9"/>
    <mergeCell ref="G9:G10"/>
    <mergeCell ref="H9:H10"/>
    <mergeCell ref="J9:J10"/>
    <mergeCell ref="K9:K10"/>
    <mergeCell ref="L9:M9"/>
    <mergeCell ref="A8:A10"/>
    <mergeCell ref="B8:B10"/>
    <mergeCell ref="C8:C10"/>
    <mergeCell ref="D8:D10"/>
    <mergeCell ref="E8:E10"/>
    <mergeCell ref="F8:F10"/>
    <mergeCell ref="A46:D46"/>
    <mergeCell ref="E46:F46"/>
    <mergeCell ref="A47:D47"/>
    <mergeCell ref="E47:F47"/>
    <mergeCell ref="A44:D44"/>
    <mergeCell ref="E44:F44"/>
    <mergeCell ref="A45:D45"/>
    <mergeCell ref="E45:F45"/>
    <mergeCell ref="A42:D42"/>
    <mergeCell ref="E42:F42"/>
    <mergeCell ref="A43:D43"/>
    <mergeCell ref="E43:F43"/>
    <mergeCell ref="A37:D37"/>
    <mergeCell ref="E37:F37"/>
    <mergeCell ref="A38:D38"/>
    <mergeCell ref="E38:F38"/>
    <mergeCell ref="A41:D41"/>
    <mergeCell ref="E41:F41"/>
    <mergeCell ref="A36:D36"/>
    <mergeCell ref="E36:F36"/>
    <mergeCell ref="A39:D39"/>
    <mergeCell ref="E39:F39"/>
    <mergeCell ref="A40:D40"/>
    <mergeCell ref="E40:F40"/>
    <mergeCell ref="C13:C27"/>
    <mergeCell ref="G8:H8"/>
    <mergeCell ref="N8:N9"/>
    <mergeCell ref="I8:I10"/>
    <mergeCell ref="J8:M8"/>
    <mergeCell ref="D13:D27"/>
    <mergeCell ref="F13:F27"/>
    <mergeCell ref="C2:L2"/>
    <mergeCell ref="C3:L3"/>
    <mergeCell ref="C4:L4"/>
    <mergeCell ref="C5:L5"/>
    <mergeCell ref="C6:L6"/>
  </mergeCells>
  <pageMargins left="0.31496062992125984" right="0.15748031496062992" top="0.23622047244094491" bottom="0.15748031496062992" header="0.31496062992125984" footer="0.15748031496062992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Объявление</vt:lpstr>
      <vt:lpstr>Объявление!Заголовки_для_печати</vt:lpstr>
      <vt:lpstr>Объявление!Область_печати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2015-04-13T02:45:23Z</dcterms:modified>
</cp:coreProperties>
</file>